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I" sheetId="4" r:id="rId1"/>
    <sheet name="If" sheetId="5" r:id="rId2"/>
  </sheets>
  <calcPr calcId="124519"/>
</workbook>
</file>

<file path=xl/calcChain.xml><?xml version="1.0" encoding="utf-8"?>
<calcChain xmlns="http://schemas.openxmlformats.org/spreadsheetml/2006/main">
  <c r="D25" i="4"/>
  <c r="F25"/>
  <c r="F30"/>
  <c r="F31" s="1"/>
  <c r="F38" s="1"/>
  <c r="D36"/>
  <c r="F37"/>
  <c r="D38"/>
  <c r="D53"/>
  <c r="F53"/>
  <c r="D94"/>
  <c r="F94"/>
  <c r="D111"/>
  <c r="F111"/>
  <c r="D117"/>
  <c r="F117"/>
  <c r="I132"/>
  <c r="I135" s="1"/>
  <c r="K132"/>
  <c r="K134"/>
  <c r="D135"/>
  <c r="F135"/>
  <c r="K135"/>
</calcChain>
</file>

<file path=xl/sharedStrings.xml><?xml version="1.0" encoding="utf-8"?>
<sst xmlns="http://schemas.openxmlformats.org/spreadsheetml/2006/main" count="167" uniqueCount="104">
  <si>
    <t>3- Analisis:</t>
  </si>
  <si>
    <t>ROS / (NOF/Ventas)</t>
  </si>
  <si>
    <t>Crecimiento de NOF</t>
  </si>
  <si>
    <t>NOF (=Ventas*(NOF/Ventas)</t>
  </si>
  <si>
    <t>Las ventas:</t>
  </si>
  <si>
    <t>2- Calcule por el caso de crecimiento de las ventas en un 12%:</t>
  </si>
  <si>
    <t>NOF/ ventas</t>
  </si>
  <si>
    <t>Beneficio/ventas (ROS)</t>
  </si>
  <si>
    <t>1- Calcule:</t>
  </si>
  <si>
    <t>FM</t>
  </si>
  <si>
    <t>NOF</t>
  </si>
  <si>
    <t>Pasivos+ Patrimonio</t>
  </si>
  <si>
    <t>Activo</t>
  </si>
  <si>
    <t>Retencion de beneficios (100%)</t>
  </si>
  <si>
    <t>Beneficio/ventas (3%)</t>
  </si>
  <si>
    <t>FM (igual a NOF)</t>
  </si>
  <si>
    <t>NOF (25% de las ventas)</t>
  </si>
  <si>
    <t>Ventas anuales:</t>
  </si>
  <si>
    <t>Jace S.A.</t>
  </si>
  <si>
    <t>Total Pasivo+Patrimonio</t>
  </si>
  <si>
    <t>Total Activo</t>
  </si>
  <si>
    <t>Patrimonio</t>
  </si>
  <si>
    <t>Pasivos Largo Plazo</t>
  </si>
  <si>
    <t>Activos Fijos</t>
  </si>
  <si>
    <t>Pasivos Esp.</t>
  </si>
  <si>
    <t>Activo Circulantes</t>
  </si>
  <si>
    <t>Pasivo</t>
  </si>
  <si>
    <t>Al 31 de Diciembre de 2007</t>
  </si>
  <si>
    <t>Al 31 de Diciembre de 2006</t>
  </si>
  <si>
    <t>Balance General</t>
  </si>
  <si>
    <t>B- Modelo de NOF: Consideramos el caso de la empresa Jace S.A. (página 17 del libro):</t>
  </si>
  <si>
    <t>De DCP: DCP/NOF</t>
  </si>
  <si>
    <t>De FM: FM/NOF</t>
  </si>
  <si>
    <t>Financiamiento de NOF:</t>
  </si>
  <si>
    <t>DCP + FM</t>
  </si>
  <si>
    <t>DCP</t>
  </si>
  <si>
    <t>T. Pasivo + Patr.</t>
  </si>
  <si>
    <t>Total Activos</t>
  </si>
  <si>
    <t>DLP</t>
  </si>
  <si>
    <t>Activo Fijo Neto</t>
  </si>
  <si>
    <t>Balance Financiero</t>
  </si>
  <si>
    <t>Ixu S.A.</t>
  </si>
  <si>
    <t>6- Basandose en el Balance General de Ixu S.A., calcula el Balance Financiero de Ixu S.A.:</t>
  </si>
  <si>
    <t>5- Analisis:</t>
  </si>
  <si>
    <t>Total</t>
  </si>
  <si>
    <t>Necesidad de Recursos Negociados</t>
  </si>
  <si>
    <t>Credito a CP</t>
  </si>
  <si>
    <t>4- Basandose en el Balance General de Ixu S.A., calcula el financiamiento de las NOF:</t>
  </si>
  <si>
    <t>(DLP+E)-Activo Fijo</t>
  </si>
  <si>
    <t>Tienen que ser igual</t>
  </si>
  <si>
    <t>(Activo circulante-Pasivo Circulante)</t>
  </si>
  <si>
    <t>Fondo de Maniobra (FM)</t>
  </si>
  <si>
    <t>(DCP+DLP)</t>
  </si>
  <si>
    <t>Deuda Onerosa</t>
  </si>
  <si>
    <t>(Activo Circulante o Corriente)-Rec. Espont.)</t>
  </si>
  <si>
    <t>(Caja+Clientes+Inventarios)-Rec. Espont.)</t>
  </si>
  <si>
    <t>Necesidades Operativas de Fondos (NOF)</t>
  </si>
  <si>
    <t>(Activo Corriente- Pasivo Corriente)</t>
  </si>
  <si>
    <t>Capital de trabajo:</t>
  </si>
  <si>
    <t>3- Basandose en el Balance General de Ixu S.A., calcula los siguientes:</t>
  </si>
  <si>
    <t>Pasivo Largo Plazo</t>
  </si>
  <si>
    <t>Pasivo Circulante o de Corto Plazo</t>
  </si>
  <si>
    <t>Con costo financiero</t>
  </si>
  <si>
    <t>Pasivo Negociado (PN)</t>
  </si>
  <si>
    <t>Sin costo financiero</t>
  </si>
  <si>
    <t>Pasivo Espontaneo (PE)</t>
  </si>
  <si>
    <t>Activo fijo (AF)</t>
  </si>
  <si>
    <t>Activo circulante (AC)</t>
  </si>
  <si>
    <t>2- Basandose en el Balance General de Ixu S.A., llene el siguiente cuadro:</t>
  </si>
  <si>
    <t>Rec. Propios (Capital + Util o Benef.)</t>
  </si>
  <si>
    <t>Deuda de Corto Plazo</t>
  </si>
  <si>
    <t>Activos Fijos o Inmovilizado</t>
  </si>
  <si>
    <t>Impuestos por Pagar</t>
  </si>
  <si>
    <t>Inventarios</t>
  </si>
  <si>
    <t>Gastos por pagar</t>
  </si>
  <si>
    <t>Clientes o CxC</t>
  </si>
  <si>
    <t>Proveedores o CxP</t>
  </si>
  <si>
    <t>Caja</t>
  </si>
  <si>
    <t>Tiene que cuadrar con el balance General de Ixu</t>
  </si>
  <si>
    <t>1- Basandose en el Balance General de Ixu S.A., llene el siguiente balance</t>
  </si>
  <si>
    <t>Total Pas. + Patr.</t>
  </si>
  <si>
    <t>Total Patrimonio</t>
  </si>
  <si>
    <t>"Utilidad del Ejercicio"</t>
  </si>
  <si>
    <t>T.Activo Fijo Neto</t>
  </si>
  <si>
    <t>Reservas</t>
  </si>
  <si>
    <t>Deprec. Acumulada</t>
  </si>
  <si>
    <t>Capital Social</t>
  </si>
  <si>
    <t>Maquinarias</t>
  </si>
  <si>
    <t>Vehículos</t>
  </si>
  <si>
    <t>Equipos de Computación</t>
  </si>
  <si>
    <t>Total Pasivo</t>
  </si>
  <si>
    <t>Equipos de Oficina</t>
  </si>
  <si>
    <t>T. Pasivo Largo Plazo</t>
  </si>
  <si>
    <t>Muebles de Oficina</t>
  </si>
  <si>
    <t>Hipotecas por Pagar</t>
  </si>
  <si>
    <t>Edificios</t>
  </si>
  <si>
    <t>Préstamos Bancarios</t>
  </si>
  <si>
    <t>Terrenos</t>
  </si>
  <si>
    <t>T. Pasivo Corto Plazo</t>
  </si>
  <si>
    <t>T. Activo Corriente</t>
  </si>
  <si>
    <t>Cuentas por Cobrar</t>
  </si>
  <si>
    <t>Gastos Acumulados</t>
  </si>
  <si>
    <t>Clientes</t>
  </si>
  <si>
    <t>Proveedores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</si>
</sst>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0"/>
      <name val="Arial"/>
    </font>
    <font>
      <b/>
      <i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1" applyFill="1"/>
    <xf numFmtId="164" fontId="1" fillId="3" borderId="1" xfId="2" applyNumberFormat="1" applyFont="1" applyFill="1" applyBorder="1" applyAlignment="1">
      <alignment horizontal="center"/>
    </xf>
    <xf numFmtId="164" fontId="1" fillId="3" borderId="2" xfId="2" applyNumberFormat="1" applyFont="1" applyFill="1" applyBorder="1" applyAlignment="1">
      <alignment horizontal="center"/>
    </xf>
    <xf numFmtId="164" fontId="1" fillId="3" borderId="3" xfId="2" applyNumberFormat="1" applyFont="1" applyFill="1" applyBorder="1" applyAlignment="1">
      <alignment horizontal="center"/>
    </xf>
    <xf numFmtId="0" fontId="1" fillId="4" borderId="0" xfId="1" applyFill="1"/>
    <xf numFmtId="0" fontId="2" fillId="4" borderId="0" xfId="1" applyFont="1" applyFill="1"/>
    <xf numFmtId="0" fontId="1" fillId="3" borderId="0" xfId="1" applyFill="1"/>
    <xf numFmtId="164" fontId="1" fillId="3" borderId="4" xfId="2" applyNumberFormat="1" applyFont="1" applyFill="1" applyBorder="1"/>
    <xf numFmtId="0" fontId="1" fillId="3" borderId="0" xfId="1" applyFill="1" applyBorder="1"/>
    <xf numFmtId="0" fontId="2" fillId="4" borderId="0" xfId="1" applyFont="1" applyFill="1" applyAlignment="1">
      <alignment horizontal="left"/>
    </xf>
    <xf numFmtId="164" fontId="3" fillId="3" borderId="0" xfId="2" applyNumberFormat="1" applyFont="1" applyFill="1"/>
    <xf numFmtId="0" fontId="3" fillId="3" borderId="0" xfId="1" applyFont="1" applyFill="1"/>
    <xf numFmtId="164" fontId="1" fillId="3" borderId="0" xfId="2" applyNumberFormat="1" applyFont="1" applyFill="1"/>
    <xf numFmtId="0" fontId="4" fillId="4" borderId="0" xfId="1" applyFont="1" applyFill="1"/>
    <xf numFmtId="0" fontId="1" fillId="2" borderId="0" xfId="1" applyFill="1" applyBorder="1"/>
    <xf numFmtId="164" fontId="1" fillId="2" borderId="0" xfId="2" applyNumberFormat="1" applyFont="1" applyFill="1"/>
    <xf numFmtId="164" fontId="5" fillId="3" borderId="0" xfId="2" applyNumberFormat="1" applyFont="1" applyFill="1" applyAlignment="1">
      <alignment wrapText="1"/>
    </xf>
    <xf numFmtId="164" fontId="1" fillId="3" borderId="0" xfId="2" applyNumberFormat="1" applyFont="1" applyFill="1" applyAlignment="1">
      <alignment wrapText="1"/>
    </xf>
    <xf numFmtId="164" fontId="3" fillId="3" borderId="0" xfId="2" applyNumberFormat="1" applyFont="1" applyFill="1" applyAlignment="1">
      <alignment horizontal="left" wrapText="1"/>
    </xf>
    <xf numFmtId="0" fontId="5" fillId="4" borderId="0" xfId="1" applyFont="1" applyFill="1" applyAlignment="1">
      <alignment horizontal="center"/>
    </xf>
    <xf numFmtId="0" fontId="4" fillId="2" borderId="0" xfId="1" applyFont="1" applyFill="1" applyBorder="1"/>
    <xf numFmtId="0" fontId="6" fillId="4" borderId="0" xfId="1" applyFont="1" applyFill="1" applyAlignment="1">
      <alignment horizontal="left"/>
    </xf>
    <xf numFmtId="9" fontId="1" fillId="3" borderId="5" xfId="3" applyFont="1" applyFill="1" applyBorder="1"/>
    <xf numFmtId="0" fontId="7" fillId="3" borderId="0" xfId="1" applyFont="1" applyFill="1"/>
    <xf numFmtId="9" fontId="1" fillId="3" borderId="6" xfId="3" applyFont="1" applyFill="1" applyBorder="1"/>
    <xf numFmtId="164" fontId="5" fillId="3" borderId="0" xfId="2" applyNumberFormat="1" applyFont="1" applyFill="1"/>
    <xf numFmtId="0" fontId="5" fillId="3" borderId="0" xfId="1" applyFont="1" applyFill="1"/>
    <xf numFmtId="164" fontId="1" fillId="3" borderId="5" xfId="2" applyNumberFormat="1" applyFont="1" applyFill="1" applyBorder="1"/>
    <xf numFmtId="164" fontId="1" fillId="3" borderId="6" xfId="2" applyNumberFormat="1" applyFont="1" applyFill="1" applyBorder="1"/>
    <xf numFmtId="164" fontId="1" fillId="3" borderId="7" xfId="2" applyNumberFormat="1" applyFont="1" applyFill="1" applyBorder="1"/>
    <xf numFmtId="0" fontId="1" fillId="3" borderId="1" xfId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0" fontId="2" fillId="3" borderId="0" xfId="1" applyFont="1" applyFill="1"/>
    <xf numFmtId="164" fontId="1" fillId="3" borderId="0" xfId="2" applyNumberFormat="1" applyFont="1" applyFill="1" applyBorder="1"/>
    <xf numFmtId="0" fontId="1" fillId="3" borderId="0" xfId="1" applyFill="1" applyAlignment="1">
      <alignment horizontal="center" wrapText="1"/>
    </xf>
    <xf numFmtId="0" fontId="1" fillId="3" borderId="0" xfId="1" applyFill="1" applyAlignment="1">
      <alignment wrapText="1"/>
    </xf>
    <xf numFmtId="0" fontId="1" fillId="3" borderId="0" xfId="1" applyFill="1" applyAlignment="1">
      <alignment horizontal="center"/>
    </xf>
    <xf numFmtId="0" fontId="5" fillId="3" borderId="0" xfId="1" applyFont="1" applyFill="1" applyAlignment="1">
      <alignment wrapText="1"/>
    </xf>
    <xf numFmtId="164" fontId="5" fillId="3" borderId="5" xfId="2" applyNumberFormat="1" applyFont="1" applyFill="1" applyBorder="1"/>
    <xf numFmtId="0" fontId="1" fillId="3" borderId="0" xfId="1" applyFill="1" applyAlignment="1">
      <alignment horizontal="right"/>
    </xf>
    <xf numFmtId="164" fontId="5" fillId="3" borderId="7" xfId="2" applyNumberFormat="1" applyFont="1" applyFill="1" applyBorder="1"/>
    <xf numFmtId="0" fontId="8" fillId="3" borderId="0" xfId="1" applyFont="1" applyFill="1"/>
    <xf numFmtId="0" fontId="1" fillId="3" borderId="8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164" fontId="8" fillId="3" borderId="0" xfId="2" applyNumberFormat="1" applyFont="1" applyFill="1"/>
    <xf numFmtId="0" fontId="5" fillId="3" borderId="0" xfId="1" applyFont="1" applyFill="1" applyAlignment="1"/>
    <xf numFmtId="0" fontId="1" fillId="3" borderId="0" xfId="1" applyFill="1" applyAlignment="1"/>
  </cellXfs>
  <cellStyles count="4">
    <cellStyle name="Moneda 2" xfId="2"/>
    <cellStyle name="Normal" xfId="0" builtinId="0"/>
    <cellStyle name="Normal 2" xfId="1"/>
    <cellStyle name="Porcentual 2" xfId="3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rector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recto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46</xdr:row>
      <xdr:rowOff>85725</xdr:rowOff>
    </xdr:from>
    <xdr:to>
      <xdr:col>7</xdr:col>
      <xdr:colOff>76200</xdr:colOff>
      <xdr:row>52</xdr:row>
      <xdr:rowOff>57150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4581525" y="7534275"/>
          <a:ext cx="828675" cy="942975"/>
        </a:xfrm>
        <a:prstGeom prst="line">
          <a:avLst/>
        </a:prstGeom>
        <a:noFill/>
        <a:ln w="19050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66675</xdr:colOff>
      <xdr:row>63</xdr:row>
      <xdr:rowOff>104775</xdr:rowOff>
    </xdr:from>
    <xdr:to>
      <xdr:col>4</xdr:col>
      <xdr:colOff>914400</xdr:colOff>
      <xdr:row>63</xdr:row>
      <xdr:rowOff>104775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3114675" y="103060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64</xdr:row>
      <xdr:rowOff>66675</xdr:rowOff>
    </xdr:from>
    <xdr:to>
      <xdr:col>4</xdr:col>
      <xdr:colOff>904875</xdr:colOff>
      <xdr:row>64</xdr:row>
      <xdr:rowOff>66675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>
          <a:off x="3152775" y="104298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91</xdr:row>
      <xdr:rowOff>85725</xdr:rowOff>
    </xdr:from>
    <xdr:to>
      <xdr:col>7</xdr:col>
      <xdr:colOff>19050</xdr:colOff>
      <xdr:row>91</xdr:row>
      <xdr:rowOff>85725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4619625" y="14820900"/>
          <a:ext cx="733425" cy="0"/>
        </a:xfrm>
        <a:prstGeom prst="line">
          <a:avLst/>
        </a:prstGeom>
        <a:noFill/>
        <a:ln w="19050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47625</xdr:colOff>
      <xdr:row>83</xdr:row>
      <xdr:rowOff>133350</xdr:rowOff>
    </xdr:from>
    <xdr:to>
      <xdr:col>4</xdr:col>
      <xdr:colOff>485775</xdr:colOff>
      <xdr:row>83</xdr:row>
      <xdr:rowOff>238125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 flipV="1">
          <a:off x="3095625" y="13573125"/>
          <a:ext cx="43815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66675</xdr:colOff>
      <xdr:row>83</xdr:row>
      <xdr:rowOff>266700</xdr:rowOff>
    </xdr:from>
    <xdr:to>
      <xdr:col>4</xdr:col>
      <xdr:colOff>523875</xdr:colOff>
      <xdr:row>84</xdr:row>
      <xdr:rowOff>66675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H="1">
          <a:off x="3114675" y="13601700"/>
          <a:ext cx="45720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333375</xdr:colOff>
      <xdr:row>1</xdr:row>
      <xdr:rowOff>76200</xdr:rowOff>
    </xdr:from>
    <xdr:to>
      <xdr:col>7</xdr:col>
      <xdr:colOff>19050</xdr:colOff>
      <xdr:row>14</xdr:row>
      <xdr:rowOff>95250</xdr:rowOff>
    </xdr:to>
    <xdr:pic>
      <xdr:nvPicPr>
        <xdr:cNvPr id="8" name="Picture 209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5375" y="238125"/>
          <a:ext cx="4257675" cy="2124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133350</xdr:rowOff>
    </xdr:from>
    <xdr:to>
      <xdr:col>11</xdr:col>
      <xdr:colOff>323850</xdr:colOff>
      <xdr:row>14</xdr:row>
      <xdr:rowOff>152400</xdr:rowOff>
    </xdr:to>
    <xdr:pic>
      <xdr:nvPicPr>
        <xdr:cNvPr id="2" name="Picture 1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33525" y="295275"/>
          <a:ext cx="7334250" cy="2124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7:K163"/>
  <sheetViews>
    <sheetView tabSelected="1" topLeftCell="A130" zoomScale="80" zoomScaleNormal="80" workbookViewId="0">
      <selection activeCell="D48" sqref="D48"/>
    </sheetView>
  </sheetViews>
  <sheetFormatPr baseColWidth="10" defaultColWidth="11.42578125" defaultRowHeight="12.75"/>
  <cols>
    <col min="1" max="2" width="11.42578125" style="1"/>
    <col min="3" max="3" width="30.140625" style="1" bestFit="1" customWidth="1"/>
    <col min="4" max="4" width="15" style="1" bestFit="1" customWidth="1"/>
    <col min="5" max="5" width="32.140625" style="1" bestFit="1" customWidth="1"/>
    <col min="6" max="6" width="14.5703125" style="1" bestFit="1" customWidth="1"/>
    <col min="7" max="7" width="11.42578125" style="1"/>
    <col min="8" max="8" width="24" style="1" bestFit="1" customWidth="1"/>
    <col min="9" max="9" width="14.5703125" style="1" bestFit="1" customWidth="1"/>
    <col min="10" max="10" width="32.140625" style="1" bestFit="1" customWidth="1"/>
    <col min="11" max="11" width="14.7109375" style="1" customWidth="1"/>
    <col min="12" max="16384" width="11.42578125" style="1"/>
  </cols>
  <sheetData>
    <row r="17" spans="3:6">
      <c r="C17" s="20" t="s">
        <v>41</v>
      </c>
      <c r="D17" s="20"/>
      <c r="E17" s="20"/>
      <c r="F17" s="20"/>
    </row>
    <row r="18" spans="3:6">
      <c r="C18" s="20" t="s">
        <v>29</v>
      </c>
      <c r="D18" s="20"/>
      <c r="E18" s="20"/>
      <c r="F18" s="20"/>
    </row>
    <row r="19" spans="3:6">
      <c r="C19" s="20" t="s">
        <v>28</v>
      </c>
      <c r="D19" s="20"/>
      <c r="E19" s="20"/>
      <c r="F19" s="20"/>
    </row>
    <row r="20" spans="3:6">
      <c r="C20" s="12" t="s">
        <v>12</v>
      </c>
      <c r="D20" s="13"/>
      <c r="E20" s="12" t="s">
        <v>26</v>
      </c>
      <c r="F20" s="12"/>
    </row>
    <row r="21" spans="3:6">
      <c r="C21" s="7" t="s">
        <v>77</v>
      </c>
      <c r="D21" s="13">
        <v>53.72</v>
      </c>
      <c r="E21" s="7" t="s">
        <v>103</v>
      </c>
      <c r="F21" s="13">
        <v>322.29000000000002</v>
      </c>
    </row>
    <row r="22" spans="3:6">
      <c r="C22" s="7" t="s">
        <v>102</v>
      </c>
      <c r="D22" s="13">
        <v>1208.5899999999999</v>
      </c>
      <c r="E22" s="7" t="s">
        <v>101</v>
      </c>
      <c r="F22" s="13">
        <v>590.87</v>
      </c>
    </row>
    <row r="23" spans="3:6">
      <c r="C23" s="7" t="s">
        <v>100</v>
      </c>
      <c r="D23" s="13">
        <v>805.73</v>
      </c>
      <c r="E23" s="7" t="s">
        <v>72</v>
      </c>
      <c r="F23" s="13">
        <v>752.01</v>
      </c>
    </row>
    <row r="24" spans="3:6">
      <c r="C24" s="7" t="s">
        <v>73</v>
      </c>
      <c r="D24" s="13">
        <v>3303.47</v>
      </c>
      <c r="E24" s="7" t="s">
        <v>70</v>
      </c>
      <c r="F24" s="13">
        <v>214.86</v>
      </c>
    </row>
    <row r="25" spans="3:6">
      <c r="C25" s="27" t="s">
        <v>99</v>
      </c>
      <c r="D25" s="26">
        <f>SUM(D21:D24)</f>
        <v>5371.51</v>
      </c>
      <c r="E25" s="27" t="s">
        <v>98</v>
      </c>
      <c r="F25" s="26">
        <f>SUM(F21:F24)</f>
        <v>1880.0300000000002</v>
      </c>
    </row>
    <row r="26" spans="3:6">
      <c r="C26" s="7"/>
      <c r="D26" s="13"/>
      <c r="E26" s="7"/>
      <c r="F26" s="13"/>
    </row>
    <row r="27" spans="3:6">
      <c r="C27" s="27" t="s">
        <v>23</v>
      </c>
      <c r="D27" s="13"/>
      <c r="E27" s="27" t="s">
        <v>60</v>
      </c>
      <c r="F27" s="13"/>
    </row>
    <row r="28" spans="3:6">
      <c r="C28" s="7" t="s">
        <v>97</v>
      </c>
      <c r="D28" s="13">
        <v>1500</v>
      </c>
      <c r="E28" s="7" t="s">
        <v>96</v>
      </c>
      <c r="F28" s="13">
        <v>2050.11</v>
      </c>
    </row>
    <row r="29" spans="3:6">
      <c r="C29" s="43" t="s">
        <v>95</v>
      </c>
      <c r="D29" s="13">
        <v>1200</v>
      </c>
      <c r="E29" s="43" t="s">
        <v>94</v>
      </c>
      <c r="F29" s="47">
        <v>2000</v>
      </c>
    </row>
    <row r="30" spans="3:6">
      <c r="C30" s="7" t="s">
        <v>93</v>
      </c>
      <c r="D30" s="13">
        <v>302</v>
      </c>
      <c r="E30" s="27" t="s">
        <v>92</v>
      </c>
      <c r="F30" s="26">
        <f>SUM(F28:F29)</f>
        <v>4050.11</v>
      </c>
    </row>
    <row r="31" spans="3:6">
      <c r="C31" s="7" t="s">
        <v>91</v>
      </c>
      <c r="D31" s="13">
        <v>320.08999999999997</v>
      </c>
      <c r="E31" s="27" t="s">
        <v>90</v>
      </c>
      <c r="F31" s="26">
        <f>F30+F25</f>
        <v>5930.14</v>
      </c>
    </row>
    <row r="32" spans="3:6">
      <c r="C32" s="7" t="s">
        <v>89</v>
      </c>
      <c r="D32" s="13">
        <v>360</v>
      </c>
      <c r="E32" s="27"/>
      <c r="F32" s="26"/>
    </row>
    <row r="33" spans="3:8">
      <c r="C33" s="7" t="s">
        <v>88</v>
      </c>
      <c r="D33" s="13">
        <v>610</v>
      </c>
      <c r="E33" s="12" t="s">
        <v>21</v>
      </c>
      <c r="F33" s="13"/>
    </row>
    <row r="34" spans="3:8">
      <c r="C34" s="7" t="s">
        <v>87</v>
      </c>
      <c r="D34" s="13">
        <v>2100</v>
      </c>
      <c r="E34" s="7" t="s">
        <v>86</v>
      </c>
      <c r="F34" s="13">
        <v>698.3</v>
      </c>
    </row>
    <row r="35" spans="3:8">
      <c r="C35" s="7" t="s">
        <v>85</v>
      </c>
      <c r="D35" s="13">
        <v>-1020.59</v>
      </c>
      <c r="E35" s="7" t="s">
        <v>84</v>
      </c>
      <c r="F35" s="13">
        <v>3483.42</v>
      </c>
    </row>
    <row r="36" spans="3:8">
      <c r="C36" s="27" t="s">
        <v>83</v>
      </c>
      <c r="D36" s="26">
        <f>SUM(D28:D35)</f>
        <v>5371.5</v>
      </c>
      <c r="E36" s="7" t="s">
        <v>82</v>
      </c>
      <c r="F36" s="13">
        <v>631.15</v>
      </c>
    </row>
    <row r="37" spans="3:8">
      <c r="C37" s="7"/>
      <c r="D37" s="13"/>
      <c r="E37" s="27" t="s">
        <v>81</v>
      </c>
      <c r="F37" s="26">
        <f>SUM(F34:F36)</f>
        <v>4812.87</v>
      </c>
    </row>
    <row r="38" spans="3:8">
      <c r="C38" s="27" t="s">
        <v>37</v>
      </c>
      <c r="D38" s="13">
        <f>D25+D36</f>
        <v>10743.01</v>
      </c>
      <c r="E38" s="27" t="s">
        <v>80</v>
      </c>
      <c r="F38" s="26">
        <f>F37+F31</f>
        <v>10743.01</v>
      </c>
    </row>
    <row r="41" spans="3:8">
      <c r="C41" s="22" t="s">
        <v>79</v>
      </c>
      <c r="D41" s="22"/>
      <c r="E41" s="22"/>
      <c r="F41" s="22"/>
    </row>
    <row r="42" spans="3:8">
      <c r="C42" s="22"/>
      <c r="D42" s="22"/>
      <c r="E42" s="22"/>
      <c r="F42" s="22"/>
    </row>
    <row r="43" spans="3:8">
      <c r="C43" s="20" t="s">
        <v>41</v>
      </c>
      <c r="D43" s="20"/>
      <c r="E43" s="20"/>
      <c r="F43" s="20"/>
    </row>
    <row r="44" spans="3:8">
      <c r="C44" s="20" t="s">
        <v>29</v>
      </c>
      <c r="D44" s="20"/>
      <c r="E44" s="20"/>
      <c r="F44" s="20"/>
    </row>
    <row r="45" spans="3:8" ht="13.5" thickBot="1">
      <c r="C45" s="20" t="s">
        <v>28</v>
      </c>
      <c r="D45" s="20"/>
      <c r="E45" s="20"/>
      <c r="F45" s="20"/>
    </row>
    <row r="46" spans="3:8" ht="13.5" thickBot="1">
      <c r="C46" s="12" t="s">
        <v>12</v>
      </c>
      <c r="D46" s="13"/>
      <c r="E46" s="12" t="s">
        <v>26</v>
      </c>
      <c r="F46" s="11"/>
      <c r="H46" s="46" t="s">
        <v>78</v>
      </c>
    </row>
    <row r="47" spans="3:8">
      <c r="C47" s="7" t="s">
        <v>77</v>
      </c>
      <c r="D47" s="29">
        <v>123</v>
      </c>
      <c r="E47" s="7" t="s">
        <v>76</v>
      </c>
      <c r="F47" s="29"/>
      <c r="H47" s="45"/>
    </row>
    <row r="48" spans="3:8" ht="13.5" thickBot="1">
      <c r="C48" s="7" t="s">
        <v>75</v>
      </c>
      <c r="D48" s="30"/>
      <c r="E48" s="7" t="s">
        <v>74</v>
      </c>
      <c r="F48" s="30"/>
      <c r="H48" s="44"/>
    </row>
    <row r="49" spans="3:6">
      <c r="C49" s="7" t="s">
        <v>73</v>
      </c>
      <c r="D49" s="30"/>
      <c r="E49" s="7" t="s">
        <v>72</v>
      </c>
      <c r="F49" s="30"/>
    </row>
    <row r="50" spans="3:6" ht="13.5" thickBot="1">
      <c r="C50" s="43" t="s">
        <v>71</v>
      </c>
      <c r="D50" s="40"/>
      <c r="E50" s="7" t="s">
        <v>70</v>
      </c>
      <c r="F50" s="30"/>
    </row>
    <row r="51" spans="3:6">
      <c r="C51" s="7"/>
      <c r="D51" s="13"/>
      <c r="E51" s="43" t="s">
        <v>38</v>
      </c>
      <c r="F51" s="42"/>
    </row>
    <row r="52" spans="3:6" ht="13.5" thickBot="1">
      <c r="C52" s="7"/>
      <c r="D52" s="13"/>
      <c r="E52" s="7" t="s">
        <v>69</v>
      </c>
      <c r="F52" s="28"/>
    </row>
    <row r="53" spans="3:6">
      <c r="C53" s="27" t="s">
        <v>44</v>
      </c>
      <c r="D53" s="13">
        <f>SUM(D47:D50)</f>
        <v>123</v>
      </c>
      <c r="E53" s="27" t="s">
        <v>44</v>
      </c>
      <c r="F53" s="13">
        <f>SUM(F47:F52)</f>
        <v>0</v>
      </c>
    </row>
    <row r="56" spans="3:6">
      <c r="C56" s="22" t="s">
        <v>68</v>
      </c>
      <c r="D56" s="22"/>
      <c r="E56" s="22"/>
      <c r="F56" s="22"/>
    </row>
    <row r="57" spans="3:6">
      <c r="C57" s="22"/>
      <c r="D57" s="22"/>
      <c r="E57" s="22"/>
      <c r="F57" s="22"/>
    </row>
    <row r="59" spans="3:6" ht="13.5" thickBot="1">
      <c r="C59" s="12" t="s">
        <v>12</v>
      </c>
      <c r="D59" s="13"/>
    </row>
    <row r="60" spans="3:6">
      <c r="C60" s="7" t="s">
        <v>67</v>
      </c>
      <c r="D60" s="29"/>
    </row>
    <row r="61" spans="3:6" ht="13.5" thickBot="1">
      <c r="C61" s="7" t="s">
        <v>66</v>
      </c>
      <c r="D61" s="28"/>
    </row>
    <row r="62" spans="3:6">
      <c r="C62" s="7"/>
      <c r="D62" s="13"/>
    </row>
    <row r="63" spans="3:6" ht="13.5" thickBot="1">
      <c r="C63" s="12" t="s">
        <v>26</v>
      </c>
      <c r="D63" s="11"/>
    </row>
    <row r="64" spans="3:6">
      <c r="C64" s="7" t="s">
        <v>65</v>
      </c>
      <c r="D64" s="29"/>
      <c r="E64" s="41" t="s">
        <v>64</v>
      </c>
    </row>
    <row r="65" spans="3:6">
      <c r="C65" s="7" t="s">
        <v>63</v>
      </c>
      <c r="D65" s="30"/>
      <c r="E65" s="41" t="s">
        <v>62</v>
      </c>
    </row>
    <row r="66" spans="3:6">
      <c r="C66" s="7" t="s">
        <v>61</v>
      </c>
      <c r="D66" s="30"/>
    </row>
    <row r="67" spans="3:6">
      <c r="C67" s="7" t="s">
        <v>60</v>
      </c>
      <c r="D67" s="30"/>
    </row>
    <row r="68" spans="3:6" ht="13.5" thickBot="1">
      <c r="C68" s="7" t="s">
        <v>21</v>
      </c>
      <c r="D68" s="40"/>
    </row>
    <row r="70" spans="3:6">
      <c r="C70" s="22" t="s">
        <v>59</v>
      </c>
      <c r="D70" s="22"/>
      <c r="E70" s="22"/>
      <c r="F70" s="22"/>
    </row>
    <row r="71" spans="3:6">
      <c r="C71" s="22"/>
      <c r="D71" s="22"/>
      <c r="E71" s="22"/>
      <c r="F71" s="22"/>
    </row>
    <row r="73" spans="3:6" ht="13.5" thickBot="1">
      <c r="C73" s="39" t="s">
        <v>58</v>
      </c>
      <c r="D73" s="13"/>
    </row>
    <row r="74" spans="3:6" ht="13.5" thickBot="1">
      <c r="C74" s="37" t="s">
        <v>57</v>
      </c>
      <c r="D74" s="8"/>
    </row>
    <row r="75" spans="3:6">
      <c r="C75" s="37"/>
      <c r="D75" s="13"/>
    </row>
    <row r="76" spans="3:6" ht="26.25" thickBot="1">
      <c r="C76" s="39" t="s">
        <v>56</v>
      </c>
      <c r="D76" s="13"/>
    </row>
    <row r="77" spans="3:6" ht="25.5">
      <c r="C77" s="37" t="s">
        <v>55</v>
      </c>
      <c r="D77" s="29"/>
    </row>
    <row r="78" spans="3:6" ht="26.25" thickBot="1">
      <c r="C78" s="37" t="s">
        <v>54</v>
      </c>
      <c r="D78" s="28"/>
    </row>
    <row r="79" spans="3:6">
      <c r="C79" s="37"/>
      <c r="D79" s="13"/>
    </row>
    <row r="80" spans="3:6" ht="13.5" thickBot="1">
      <c r="C80" s="39" t="s">
        <v>53</v>
      </c>
      <c r="D80" s="13"/>
    </row>
    <row r="81" spans="3:8" ht="13.5" thickBot="1">
      <c r="C81" s="37" t="s">
        <v>52</v>
      </c>
      <c r="D81" s="8"/>
    </row>
    <row r="82" spans="3:8">
      <c r="C82" s="37"/>
      <c r="D82" s="13"/>
    </row>
    <row r="83" spans="3:8" ht="13.5" thickBot="1">
      <c r="C83" s="39" t="s">
        <v>51</v>
      </c>
      <c r="D83" s="13"/>
    </row>
    <row r="84" spans="3:8" ht="25.5">
      <c r="C84" s="37" t="s">
        <v>50</v>
      </c>
      <c r="D84" s="29"/>
      <c r="E84" s="38" t="s">
        <v>49</v>
      </c>
    </row>
    <row r="85" spans="3:8" ht="13.5" thickBot="1">
      <c r="C85" s="37" t="s">
        <v>48</v>
      </c>
      <c r="D85" s="28"/>
      <c r="E85" s="7"/>
    </row>
    <row r="88" spans="3:8">
      <c r="C88" s="22" t="s">
        <v>47</v>
      </c>
      <c r="D88" s="22"/>
      <c r="E88" s="22"/>
      <c r="F88" s="22"/>
    </row>
    <row r="89" spans="3:8">
      <c r="C89" s="22"/>
      <c r="D89" s="22"/>
      <c r="E89" s="22"/>
      <c r="F89" s="22"/>
    </row>
    <row r="91" spans="3:8" ht="13.5" thickBot="1">
      <c r="C91" s="12" t="s">
        <v>12</v>
      </c>
      <c r="D91" s="13"/>
      <c r="E91" s="12" t="s">
        <v>26</v>
      </c>
      <c r="F91" s="12"/>
    </row>
    <row r="92" spans="3:8" ht="13.5" thickBot="1">
      <c r="C92" s="7" t="s">
        <v>10</v>
      </c>
      <c r="D92" s="8"/>
      <c r="E92" s="7" t="s">
        <v>46</v>
      </c>
      <c r="F92" s="8"/>
      <c r="H92" s="36" t="s">
        <v>45</v>
      </c>
    </row>
    <row r="93" spans="3:8" ht="13.5" thickBot="1">
      <c r="C93" s="7"/>
      <c r="D93" s="13"/>
      <c r="E93" s="7" t="s">
        <v>9</v>
      </c>
      <c r="F93" s="8"/>
      <c r="H93" s="36"/>
    </row>
    <row r="94" spans="3:8">
      <c r="C94" s="7" t="s">
        <v>44</v>
      </c>
      <c r="D94" s="13">
        <f>D92</f>
        <v>0</v>
      </c>
      <c r="E94" s="7" t="s">
        <v>44</v>
      </c>
      <c r="F94" s="35">
        <f>F93+F92</f>
        <v>0</v>
      </c>
    </row>
    <row r="95" spans="3:8">
      <c r="C95" s="7"/>
      <c r="D95" s="7"/>
      <c r="E95" s="7"/>
      <c r="F95" s="7"/>
    </row>
    <row r="96" spans="3:8" ht="13.5" thickBot="1">
      <c r="C96" s="34" t="s">
        <v>43</v>
      </c>
      <c r="D96" s="7"/>
      <c r="E96" s="7"/>
      <c r="F96" s="7"/>
    </row>
    <row r="97" spans="3:6" ht="13.5" thickBot="1">
      <c r="C97" s="33"/>
      <c r="D97" s="32"/>
      <c r="E97" s="32"/>
      <c r="F97" s="31"/>
    </row>
    <row r="100" spans="3:6">
      <c r="C100" s="22" t="s">
        <v>42</v>
      </c>
      <c r="D100" s="22"/>
      <c r="E100" s="22"/>
      <c r="F100" s="22"/>
    </row>
    <row r="101" spans="3:6">
      <c r="C101" s="22"/>
      <c r="D101" s="22"/>
      <c r="E101" s="22"/>
      <c r="F101" s="22"/>
    </row>
    <row r="103" spans="3:6">
      <c r="C103" s="20" t="s">
        <v>41</v>
      </c>
      <c r="D103" s="20"/>
      <c r="E103" s="20"/>
      <c r="F103" s="20"/>
    </row>
    <row r="104" spans="3:6">
      <c r="C104" s="20" t="s">
        <v>40</v>
      </c>
      <c r="D104" s="20"/>
      <c r="E104" s="20"/>
      <c r="F104" s="20"/>
    </row>
    <row r="105" spans="3:6">
      <c r="C105" s="20" t="s">
        <v>28</v>
      </c>
      <c r="D105" s="20"/>
      <c r="E105" s="20"/>
      <c r="F105" s="20"/>
    </row>
    <row r="106" spans="3:6" ht="13.5" thickBot="1">
      <c r="C106" s="12" t="s">
        <v>12</v>
      </c>
      <c r="D106" s="13"/>
      <c r="E106" s="12" t="s">
        <v>11</v>
      </c>
      <c r="F106" s="12"/>
    </row>
    <row r="107" spans="3:6">
      <c r="C107" s="7" t="s">
        <v>10</v>
      </c>
      <c r="D107" s="29"/>
      <c r="E107" s="7" t="s">
        <v>35</v>
      </c>
      <c r="F107" s="29"/>
    </row>
    <row r="108" spans="3:6" ht="13.5" thickBot="1">
      <c r="C108" s="7" t="s">
        <v>39</v>
      </c>
      <c r="D108" s="28"/>
      <c r="E108" s="7" t="s">
        <v>38</v>
      </c>
      <c r="F108" s="30"/>
    </row>
    <row r="109" spans="3:6" ht="13.5" thickBot="1">
      <c r="C109" s="7"/>
      <c r="D109" s="13"/>
      <c r="E109" s="7" t="s">
        <v>21</v>
      </c>
      <c r="F109" s="28"/>
    </row>
    <row r="110" spans="3:6">
      <c r="C110" s="7"/>
      <c r="D110" s="13"/>
      <c r="E110" s="7"/>
      <c r="F110" s="13"/>
    </row>
    <row r="111" spans="3:6">
      <c r="C111" s="27" t="s">
        <v>37</v>
      </c>
      <c r="D111" s="26">
        <f>SUM(D107:D110)</f>
        <v>0</v>
      </c>
      <c r="E111" s="27" t="s">
        <v>36</v>
      </c>
      <c r="F111" s="26">
        <f>SUM(F107:F109)</f>
        <v>0</v>
      </c>
    </row>
    <row r="112" spans="3:6">
      <c r="C112" s="7"/>
      <c r="D112" s="13"/>
      <c r="E112" s="7"/>
      <c r="F112" s="13"/>
    </row>
    <row r="113" spans="3:11">
      <c r="C113" s="7"/>
      <c r="D113" s="13"/>
      <c r="E113" s="7"/>
      <c r="F113" s="13"/>
    </row>
    <row r="114" spans="3:11" ht="13.5" thickBot="1">
      <c r="C114" s="12" t="s">
        <v>12</v>
      </c>
      <c r="D114" s="13"/>
      <c r="E114" s="12" t="s">
        <v>11</v>
      </c>
      <c r="F114" s="11"/>
    </row>
    <row r="115" spans="3:11" ht="13.5" thickBot="1">
      <c r="C115" s="7" t="s">
        <v>10</v>
      </c>
      <c r="D115" s="8"/>
      <c r="E115" s="7" t="s">
        <v>35</v>
      </c>
      <c r="F115" s="29"/>
    </row>
    <row r="116" spans="3:11" ht="13.5" thickBot="1">
      <c r="C116" s="7"/>
      <c r="D116" s="7"/>
      <c r="E116" s="7" t="s">
        <v>9</v>
      </c>
      <c r="F116" s="28"/>
    </row>
    <row r="117" spans="3:11">
      <c r="C117" s="27" t="s">
        <v>10</v>
      </c>
      <c r="D117" s="26">
        <f>D116+D115</f>
        <v>0</v>
      </c>
      <c r="E117" s="27" t="s">
        <v>34</v>
      </c>
      <c r="F117" s="26">
        <f>F116+F115</f>
        <v>0</v>
      </c>
    </row>
    <row r="118" spans="3:11">
      <c r="C118" s="7"/>
      <c r="D118" s="7"/>
      <c r="E118" s="7"/>
      <c r="F118" s="7"/>
    </row>
    <row r="119" spans="3:11" ht="13.5" thickBot="1">
      <c r="C119" s="12" t="s">
        <v>33</v>
      </c>
      <c r="D119" s="13"/>
      <c r="E119" s="7"/>
      <c r="F119" s="7"/>
    </row>
    <row r="120" spans="3:11">
      <c r="C120" s="24" t="s">
        <v>32</v>
      </c>
      <c r="D120" s="25"/>
      <c r="E120" s="7"/>
      <c r="F120" s="7"/>
    </row>
    <row r="121" spans="3:11" ht="13.5" thickBot="1">
      <c r="C121" s="24" t="s">
        <v>31</v>
      </c>
      <c r="D121" s="23"/>
      <c r="E121" s="7"/>
      <c r="F121" s="7"/>
    </row>
    <row r="124" spans="3:11">
      <c r="C124" s="22" t="s">
        <v>30</v>
      </c>
      <c r="D124" s="22"/>
      <c r="E124" s="22"/>
      <c r="F124" s="22"/>
    </row>
    <row r="125" spans="3:11">
      <c r="C125" s="22"/>
      <c r="D125" s="22"/>
      <c r="E125" s="22"/>
      <c r="F125" s="22"/>
    </row>
    <row r="126" spans="3:11" s="15" customFormat="1"/>
    <row r="127" spans="3:11" s="15" customFormat="1">
      <c r="C127" s="21"/>
    </row>
    <row r="128" spans="3:11" s="16" customFormat="1">
      <c r="C128" s="20" t="s">
        <v>18</v>
      </c>
      <c r="D128" s="20"/>
      <c r="E128" s="20"/>
      <c r="F128" s="20"/>
      <c r="G128" s="15"/>
      <c r="H128" s="20" t="s">
        <v>18</v>
      </c>
      <c r="I128" s="20"/>
      <c r="J128" s="20"/>
      <c r="K128" s="20"/>
    </row>
    <row r="129" spans="3:11" s="16" customFormat="1">
      <c r="C129" s="20" t="s">
        <v>29</v>
      </c>
      <c r="D129" s="20"/>
      <c r="E129" s="20"/>
      <c r="F129" s="20"/>
      <c r="G129" s="15"/>
      <c r="H129" s="20" t="s">
        <v>29</v>
      </c>
      <c r="I129" s="20"/>
      <c r="J129" s="20"/>
      <c r="K129" s="20"/>
    </row>
    <row r="130" spans="3:11" s="16" customFormat="1">
      <c r="C130" s="20" t="s">
        <v>28</v>
      </c>
      <c r="D130" s="20"/>
      <c r="E130" s="20"/>
      <c r="F130" s="20"/>
      <c r="G130" s="15"/>
      <c r="H130" s="20" t="s">
        <v>27</v>
      </c>
      <c r="I130" s="20"/>
      <c r="J130" s="20"/>
      <c r="K130" s="20"/>
    </row>
    <row r="131" spans="3:11" s="16" customFormat="1">
      <c r="C131" s="19" t="s">
        <v>12</v>
      </c>
      <c r="D131" s="19"/>
      <c r="E131" s="19" t="s">
        <v>26</v>
      </c>
      <c r="F131" s="19"/>
      <c r="G131" s="15"/>
      <c r="H131" s="19" t="s">
        <v>12</v>
      </c>
      <c r="I131" s="19"/>
      <c r="J131" s="19" t="s">
        <v>26</v>
      </c>
      <c r="K131" s="19"/>
    </row>
    <row r="132" spans="3:11" s="16" customFormat="1">
      <c r="C132" s="18" t="s">
        <v>25</v>
      </c>
      <c r="D132" s="18">
        <v>1000000</v>
      </c>
      <c r="E132" s="18" t="s">
        <v>24</v>
      </c>
      <c r="F132" s="18">
        <v>400000</v>
      </c>
      <c r="G132" s="15"/>
      <c r="H132" s="18" t="s">
        <v>25</v>
      </c>
      <c r="I132" s="18">
        <f>D132+72000-10000</f>
        <v>1062000</v>
      </c>
      <c r="J132" s="18" t="s">
        <v>24</v>
      </c>
      <c r="K132" s="18">
        <f>F132-10000</f>
        <v>390000</v>
      </c>
    </row>
    <row r="133" spans="3:11" s="16" customFormat="1">
      <c r="C133" s="18" t="s">
        <v>23</v>
      </c>
      <c r="D133" s="18">
        <v>1000000</v>
      </c>
      <c r="E133" s="18" t="s">
        <v>22</v>
      </c>
      <c r="F133" s="18">
        <v>1000000</v>
      </c>
      <c r="G133" s="15"/>
      <c r="H133" s="18" t="s">
        <v>23</v>
      </c>
      <c r="I133" s="18">
        <v>1000000</v>
      </c>
      <c r="J133" s="18" t="s">
        <v>22</v>
      </c>
      <c r="K133" s="18">
        <v>1000000</v>
      </c>
    </row>
    <row r="134" spans="3:11" s="16" customFormat="1">
      <c r="C134" s="18"/>
      <c r="D134" s="18"/>
      <c r="E134" s="18" t="s">
        <v>21</v>
      </c>
      <c r="F134" s="18">
        <v>600000</v>
      </c>
      <c r="G134" s="15"/>
      <c r="H134" s="18"/>
      <c r="I134" s="18"/>
      <c r="J134" s="18" t="s">
        <v>21</v>
      </c>
      <c r="K134" s="18">
        <f>F134+72000</f>
        <v>672000</v>
      </c>
    </row>
    <row r="135" spans="3:11" s="16" customFormat="1">
      <c r="C135" s="17" t="s">
        <v>20</v>
      </c>
      <c r="D135" s="17">
        <f>SUM(D132:D134)</f>
        <v>2000000</v>
      </c>
      <c r="E135" s="17" t="s">
        <v>19</v>
      </c>
      <c r="F135" s="17">
        <f>SUM(F132:F134)</f>
        <v>2000000</v>
      </c>
      <c r="G135" s="15"/>
      <c r="H135" s="17" t="s">
        <v>20</v>
      </c>
      <c r="I135" s="17">
        <f>SUM(I132:I134)</f>
        <v>2062000</v>
      </c>
      <c r="J135" s="17" t="s">
        <v>19</v>
      </c>
      <c r="K135" s="17">
        <f>SUM(K132:K134)</f>
        <v>2062000</v>
      </c>
    </row>
    <row r="136" spans="3:11" s="16" customFormat="1">
      <c r="C136" s="17"/>
      <c r="D136" s="17"/>
      <c r="E136" s="17"/>
      <c r="F136" s="17"/>
      <c r="G136" s="15"/>
      <c r="H136" s="17"/>
      <c r="I136" s="17"/>
      <c r="J136" s="17"/>
      <c r="K136" s="17"/>
    </row>
    <row r="137" spans="3:11" s="16" customFormat="1">
      <c r="C137" s="17"/>
      <c r="D137" s="17"/>
      <c r="E137" s="17"/>
      <c r="F137" s="17"/>
      <c r="G137" s="15"/>
      <c r="H137" s="17"/>
      <c r="I137" s="17"/>
      <c r="J137" s="17"/>
      <c r="K137" s="17"/>
    </row>
    <row r="138" spans="3:11">
      <c r="G138" s="15"/>
    </row>
    <row r="139" spans="3:11">
      <c r="C139" s="14" t="s">
        <v>18</v>
      </c>
      <c r="D139" s="7"/>
      <c r="E139" s="7"/>
      <c r="F139" s="7"/>
    </row>
    <row r="140" spans="3:11" ht="13.5" thickBot="1">
      <c r="C140" s="7" t="s">
        <v>17</v>
      </c>
      <c r="D140" s="13">
        <v>2400000</v>
      </c>
      <c r="E140" s="7"/>
      <c r="F140" s="7"/>
    </row>
    <row r="141" spans="3:11" ht="13.5" thickBot="1">
      <c r="C141" s="7" t="s">
        <v>16</v>
      </c>
      <c r="D141" s="8"/>
      <c r="E141" s="7"/>
      <c r="F141" s="7"/>
    </row>
    <row r="142" spans="3:11" ht="13.5" thickBot="1">
      <c r="C142" s="7" t="s">
        <v>15</v>
      </c>
      <c r="D142" s="8"/>
      <c r="E142" s="7"/>
      <c r="F142" s="7"/>
    </row>
    <row r="143" spans="3:11" ht="13.5" thickBot="1">
      <c r="C143" s="7" t="s">
        <v>14</v>
      </c>
      <c r="D143" s="8"/>
      <c r="E143" s="7"/>
      <c r="F143" s="7"/>
    </row>
    <row r="144" spans="3:11" ht="13.5" thickBot="1">
      <c r="C144" s="7" t="s">
        <v>13</v>
      </c>
      <c r="D144" s="8"/>
      <c r="E144" s="7"/>
      <c r="F144" s="7"/>
    </row>
    <row r="145" spans="3:6">
      <c r="C145" s="7"/>
      <c r="D145" s="7"/>
      <c r="E145" s="7"/>
      <c r="F145" s="7"/>
    </row>
    <row r="146" spans="3:6" ht="13.5" thickBot="1">
      <c r="C146" s="12" t="s">
        <v>12</v>
      </c>
      <c r="D146" s="13"/>
      <c r="E146" s="12" t="s">
        <v>11</v>
      </c>
      <c r="F146" s="11"/>
    </row>
    <row r="147" spans="3:6" ht="13.5" thickBot="1">
      <c r="C147" s="7" t="s">
        <v>10</v>
      </c>
      <c r="D147" s="8"/>
      <c r="E147" s="7" t="s">
        <v>9</v>
      </c>
      <c r="F147" s="8"/>
    </row>
    <row r="148" spans="3:6">
      <c r="C148" s="7"/>
      <c r="D148" s="7"/>
      <c r="E148" s="7"/>
      <c r="F148" s="7"/>
    </row>
    <row r="149" spans="3:6">
      <c r="C149" s="6" t="s">
        <v>8</v>
      </c>
      <c r="D149" s="5"/>
      <c r="E149" s="5"/>
      <c r="F149" s="5"/>
    </row>
    <row r="150" spans="3:6" ht="13.5" thickBot="1">
      <c r="C150" s="7"/>
      <c r="D150" s="7"/>
      <c r="E150" s="7"/>
      <c r="F150" s="7"/>
    </row>
    <row r="151" spans="3:6" ht="13.5" thickBot="1">
      <c r="C151" s="7" t="s">
        <v>7</v>
      </c>
      <c r="D151" s="8"/>
      <c r="E151" s="7"/>
      <c r="F151" s="7"/>
    </row>
    <row r="152" spans="3:6" ht="13.5" thickBot="1">
      <c r="C152" s="7" t="s">
        <v>6</v>
      </c>
      <c r="D152" s="8"/>
      <c r="E152" s="7"/>
      <c r="F152" s="7"/>
    </row>
    <row r="153" spans="3:6">
      <c r="C153" s="7"/>
      <c r="D153" s="7"/>
      <c r="E153" s="7"/>
      <c r="F153" s="7"/>
    </row>
    <row r="154" spans="3:6">
      <c r="C154" s="10" t="s">
        <v>5</v>
      </c>
      <c r="D154" s="10"/>
      <c r="E154" s="10"/>
      <c r="F154" s="5"/>
    </row>
    <row r="155" spans="3:6" ht="13.5" thickBot="1">
      <c r="C155" s="7"/>
      <c r="D155" s="7"/>
      <c r="E155" s="7"/>
      <c r="F155" s="7"/>
    </row>
    <row r="156" spans="3:6" ht="13.5" thickBot="1">
      <c r="C156" s="7" t="s">
        <v>4</v>
      </c>
      <c r="D156" s="8"/>
      <c r="E156" s="7"/>
      <c r="F156" s="7"/>
    </row>
    <row r="157" spans="3:6" ht="13.5" thickBot="1">
      <c r="C157" s="7" t="s">
        <v>3</v>
      </c>
      <c r="D157" s="8"/>
      <c r="E157" s="7"/>
      <c r="F157" s="7"/>
    </row>
    <row r="158" spans="3:6" ht="13.5" thickBot="1">
      <c r="C158" s="7" t="s">
        <v>2</v>
      </c>
      <c r="D158" s="8"/>
      <c r="E158" s="7"/>
      <c r="F158" s="7"/>
    </row>
    <row r="159" spans="3:6" ht="13.5" thickBot="1">
      <c r="C159" s="9" t="s">
        <v>1</v>
      </c>
      <c r="D159" s="8"/>
      <c r="E159" s="7"/>
      <c r="F159" s="7"/>
    </row>
    <row r="160" spans="3:6">
      <c r="C160" s="7"/>
      <c r="D160" s="7"/>
      <c r="E160" s="7"/>
      <c r="F160" s="7"/>
    </row>
    <row r="161" spans="3:6">
      <c r="C161" s="7"/>
      <c r="D161" s="7"/>
      <c r="E161" s="7"/>
      <c r="F161" s="7"/>
    </row>
    <row r="162" spans="3:6" ht="13.5" thickBot="1">
      <c r="C162" s="6" t="s">
        <v>0</v>
      </c>
      <c r="D162" s="5"/>
      <c r="E162" s="5"/>
      <c r="F162" s="5"/>
    </row>
    <row r="163" spans="3:6" ht="13.5" thickBot="1">
      <c r="C163" s="4"/>
      <c r="D163" s="3"/>
      <c r="E163" s="3"/>
      <c r="F163" s="2"/>
    </row>
  </sheetData>
  <mergeCells count="30">
    <mergeCell ref="C163:F163"/>
    <mergeCell ref="H128:K128"/>
    <mergeCell ref="H129:K129"/>
    <mergeCell ref="H130:K130"/>
    <mergeCell ref="H131:I131"/>
    <mergeCell ref="J131:K131"/>
    <mergeCell ref="C154:E154"/>
    <mergeCell ref="C17:F17"/>
    <mergeCell ref="C43:F43"/>
    <mergeCell ref="C44:F44"/>
    <mergeCell ref="C45:F45"/>
    <mergeCell ref="C41:F42"/>
    <mergeCell ref="C19:F19"/>
    <mergeCell ref="C18:F18"/>
    <mergeCell ref="C56:F57"/>
    <mergeCell ref="C105:F105"/>
    <mergeCell ref="H46:H48"/>
    <mergeCell ref="C88:F89"/>
    <mergeCell ref="C97:F97"/>
    <mergeCell ref="H92:H93"/>
    <mergeCell ref="C124:F125"/>
    <mergeCell ref="C70:F71"/>
    <mergeCell ref="C128:F128"/>
    <mergeCell ref="E131:F131"/>
    <mergeCell ref="C131:D131"/>
    <mergeCell ref="C130:F130"/>
    <mergeCell ref="C129:F129"/>
    <mergeCell ref="C100:F101"/>
    <mergeCell ref="C103:F103"/>
    <mergeCell ref="C104:F104"/>
  </mergeCells>
  <conditionalFormatting sqref="D47:D50 F47:F52">
    <cfRule type="cellIs" dxfId="3" priority="4" stopIfTrue="1" operator="equal">
      <formula>0</formula>
    </cfRule>
  </conditionalFormatting>
  <conditionalFormatting sqref="D60:D61 D64:D68">
    <cfRule type="cellIs" dxfId="2" priority="3" stopIfTrue="1" operator="equal">
      <formula>0</formula>
    </cfRule>
  </conditionalFormatting>
  <conditionalFormatting sqref="D74 D77:D78 D81 D84:D85">
    <cfRule type="cellIs" dxfId="1" priority="2" stopIfTrue="1" operator="equal">
      <formula>0</formula>
    </cfRule>
  </conditionalFormatting>
  <conditionalFormatting sqref="D92 D107:D108 D120:D121 D115 F115:F116 F107:F109 F92:F93 D141:D144 D147 F147 D151:D152 D156:D159 C163:F163">
    <cfRule type="cellIs" dxfId="0" priority="1" stopIfTrue="1" operator="equal">
      <formula>0</formula>
    </cfRule>
  </conditionalFormatting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2"/>
  </sheetPr>
  <dimension ref="E17:I31"/>
  <sheetViews>
    <sheetView topLeftCell="A4" zoomScale="80" zoomScaleNormal="80" workbookViewId="0"/>
  </sheetViews>
  <sheetFormatPr baseColWidth="10" defaultColWidth="11.42578125" defaultRowHeight="12.75"/>
  <cols>
    <col min="1" max="1" width="11.42578125" style="1"/>
    <col min="2" max="2" width="11.5703125" style="1" customWidth="1"/>
    <col min="3" max="4" width="12.5703125" style="1" customWidth="1"/>
    <col min="5" max="16384" width="11.42578125" style="1"/>
  </cols>
  <sheetData>
    <row r="17" spans="5:9">
      <c r="E17" s="7"/>
      <c r="F17" s="7"/>
      <c r="G17" s="7"/>
      <c r="H17" s="7"/>
      <c r="I17" s="7"/>
    </row>
    <row r="18" spans="5:9">
      <c r="E18" s="7"/>
      <c r="F18" s="48" t="s">
        <v>58</v>
      </c>
      <c r="G18" s="7"/>
      <c r="H18" s="7"/>
      <c r="I18" s="7"/>
    </row>
    <row r="19" spans="5:9">
      <c r="E19" s="7"/>
      <c r="F19" s="49" t="s">
        <v>57</v>
      </c>
      <c r="G19" s="7"/>
      <c r="H19" s="7"/>
      <c r="I19" s="7"/>
    </row>
    <row r="20" spans="5:9">
      <c r="E20" s="7"/>
      <c r="F20" s="49"/>
      <c r="G20" s="7"/>
      <c r="H20" s="7"/>
      <c r="I20" s="7"/>
    </row>
    <row r="21" spans="5:9">
      <c r="E21" s="7"/>
      <c r="F21" s="48" t="s">
        <v>56</v>
      </c>
      <c r="G21" s="7"/>
      <c r="H21" s="7"/>
      <c r="I21" s="7"/>
    </row>
    <row r="22" spans="5:9">
      <c r="E22" s="7"/>
      <c r="F22" s="49" t="s">
        <v>55</v>
      </c>
      <c r="G22" s="7"/>
      <c r="H22" s="7"/>
      <c r="I22" s="7"/>
    </row>
    <row r="23" spans="5:9">
      <c r="E23" s="7"/>
      <c r="F23" s="49" t="s">
        <v>54</v>
      </c>
      <c r="G23" s="7"/>
      <c r="H23" s="7"/>
      <c r="I23" s="7"/>
    </row>
    <row r="24" spans="5:9">
      <c r="E24" s="7"/>
      <c r="F24" s="49"/>
      <c r="G24" s="7"/>
      <c r="H24" s="7"/>
      <c r="I24" s="7"/>
    </row>
    <row r="25" spans="5:9">
      <c r="E25" s="7"/>
      <c r="F25" s="48" t="s">
        <v>53</v>
      </c>
      <c r="G25" s="7"/>
      <c r="H25" s="7"/>
      <c r="I25" s="7"/>
    </row>
    <row r="26" spans="5:9">
      <c r="E26" s="7"/>
      <c r="F26" s="49" t="s">
        <v>52</v>
      </c>
      <c r="G26" s="7"/>
      <c r="H26" s="7"/>
      <c r="I26" s="7"/>
    </row>
    <row r="27" spans="5:9">
      <c r="E27" s="7"/>
      <c r="F27" s="49"/>
      <c r="G27" s="7"/>
      <c r="H27" s="7"/>
      <c r="I27" s="7"/>
    </row>
    <row r="28" spans="5:9">
      <c r="E28" s="7"/>
      <c r="F28" s="48" t="s">
        <v>51</v>
      </c>
      <c r="G28" s="7"/>
      <c r="H28" s="7"/>
      <c r="I28" s="7"/>
    </row>
    <row r="29" spans="5:9">
      <c r="E29" s="7"/>
      <c r="F29" s="49" t="s">
        <v>50</v>
      </c>
      <c r="G29" s="7"/>
      <c r="H29" s="7"/>
      <c r="I29" s="7"/>
    </row>
    <row r="30" spans="5:9">
      <c r="E30" s="7"/>
      <c r="F30" s="49" t="s">
        <v>48</v>
      </c>
      <c r="G30" s="7"/>
      <c r="H30" s="7"/>
      <c r="I30" s="7"/>
    </row>
    <row r="31" spans="5:9">
      <c r="E31" s="7"/>
      <c r="F31" s="7"/>
      <c r="G31" s="7"/>
      <c r="H31" s="7"/>
      <c r="I31" s="7"/>
    </row>
  </sheetData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</vt:lpstr>
      <vt:lpstr>If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Herwin</dc:creator>
  <cp:lastModifiedBy>Herwin</cp:lastModifiedBy>
  <dcterms:created xsi:type="dcterms:W3CDTF">2010-06-21T23:51:13Z</dcterms:created>
  <dcterms:modified xsi:type="dcterms:W3CDTF">2010-06-21T23:54:24Z</dcterms:modified>
</cp:coreProperties>
</file>